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6525" windowWidth="28830" windowHeight="646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K26" i="1" l="1"/>
  <c r="K27" i="1"/>
  <c r="K28" i="1"/>
  <c r="K29" i="1"/>
  <c r="K30" i="1"/>
  <c r="K31" i="1"/>
  <c r="K32" i="1"/>
  <c r="K33" i="1"/>
  <c r="K34" i="1"/>
  <c r="K35" i="1"/>
  <c r="K36" i="1"/>
  <c r="K37" i="1"/>
  <c r="K42" i="1"/>
  <c r="L26" i="1"/>
  <c r="E27" i="1"/>
  <c r="L27" i="1"/>
  <c r="L28" i="1"/>
  <c r="L29" i="1"/>
  <c r="E30" i="1"/>
  <c r="L30" i="1"/>
  <c r="L31" i="1"/>
  <c r="E32" i="1"/>
  <c r="L32" i="1"/>
  <c r="E33" i="1"/>
  <c r="L33" i="1"/>
  <c r="E34" i="1"/>
  <c r="L34" i="1"/>
  <c r="L35" i="1"/>
  <c r="E36" i="1"/>
  <c r="L36" i="1"/>
  <c r="L37" i="1"/>
  <c r="L42" i="1"/>
  <c r="L44" i="1"/>
  <c r="M4" i="1"/>
  <c r="M5" i="1"/>
  <c r="M6" i="1"/>
  <c r="M7" i="1"/>
  <c r="M8" i="1"/>
  <c r="M9" i="1"/>
  <c r="M10" i="1"/>
  <c r="M11" i="1"/>
  <c r="M12" i="1"/>
  <c r="M13" i="1"/>
  <c r="M14" i="1"/>
  <c r="M19" i="1"/>
  <c r="C5" i="1"/>
  <c r="L5" i="1"/>
  <c r="C6" i="1"/>
  <c r="L6" i="1"/>
  <c r="C7" i="1"/>
  <c r="L7" i="1"/>
  <c r="C8" i="1"/>
  <c r="L8" i="1"/>
  <c r="C9" i="1"/>
  <c r="L9" i="1"/>
  <c r="C10" i="1"/>
  <c r="L10" i="1"/>
  <c r="C11" i="1"/>
  <c r="L11" i="1"/>
  <c r="C12" i="1"/>
  <c r="L12" i="1"/>
  <c r="C13" i="1"/>
  <c r="L13" i="1"/>
  <c r="C14" i="1"/>
  <c r="L14" i="1"/>
  <c r="C15" i="1"/>
  <c r="L15" i="1"/>
  <c r="L17" i="1"/>
  <c r="M17" i="1"/>
  <c r="K15" i="1"/>
  <c r="K11" i="1"/>
  <c r="K5" i="1"/>
  <c r="K6" i="1"/>
  <c r="K7" i="1"/>
  <c r="K8" i="1"/>
  <c r="K9" i="1"/>
  <c r="K10" i="1"/>
  <c r="K12" i="1"/>
  <c r="K13" i="1"/>
  <c r="K14" i="1"/>
  <c r="K4" i="1"/>
  <c r="D11" i="1"/>
  <c r="D14" i="1"/>
  <c r="D13" i="1"/>
  <c r="D12" i="1"/>
  <c r="D10" i="1"/>
  <c r="D9" i="1"/>
  <c r="D8" i="1"/>
  <c r="D7" i="1"/>
  <c r="D6" i="1"/>
  <c r="D5" i="1"/>
  <c r="D4" i="1"/>
  <c r="C4" i="1"/>
  <c r="K17" i="1"/>
</calcChain>
</file>

<file path=xl/sharedStrings.xml><?xml version="1.0" encoding="utf-8"?>
<sst xmlns="http://schemas.openxmlformats.org/spreadsheetml/2006/main" count="138" uniqueCount="64">
  <si>
    <t>DESCRIZIONE</t>
  </si>
  <si>
    <t>COSTRUTTORE</t>
  </si>
  <si>
    <t>TOTALE</t>
  </si>
  <si>
    <t>€ CAD.</t>
  </si>
  <si>
    <t>CODICE PROD.</t>
  </si>
  <si>
    <t>Q.</t>
  </si>
  <si>
    <t>LNGU110404SRGE KCSM40</t>
  </si>
  <si>
    <t xml:space="preserve">RUDC1400B4BN KCPM15 </t>
  </si>
  <si>
    <t>CCGT09T302LF KCU10</t>
  </si>
  <si>
    <t>INSERTO PER FRESA  D 25</t>
  </si>
  <si>
    <t>EDCT140408PDERGD KCSM40</t>
  </si>
  <si>
    <t>KSEM1850SPLM KCMS35</t>
  </si>
  <si>
    <t>B051A02100CPG KC7325</t>
  </si>
  <si>
    <t>KSEM2659SPLM KCMS35</t>
  </si>
  <si>
    <t>UJBE1200A6AN KCMSM15</t>
  </si>
  <si>
    <t>TM711MF200X150R2DH KCU33</t>
  </si>
  <si>
    <t>FRESA IN MD D=14</t>
  </si>
  <si>
    <t>INSERTO PER BARENO</t>
  </si>
  <si>
    <t>CUSPIDI D=18,5</t>
  </si>
  <si>
    <t>PUNTA D=2,1 PER PRE-FORO M2,5</t>
  </si>
  <si>
    <t>CUSPIDI D=26,59</t>
  </si>
  <si>
    <t>FRESA D=12 SFERICA</t>
  </si>
  <si>
    <t>FRESA A FILETTARE M20x1,5</t>
  </si>
  <si>
    <t>INSERTO PER FRESA D=25 Z=3</t>
  </si>
  <si>
    <t>KENNAMETAL</t>
  </si>
  <si>
    <t>LAVORAZIONE</t>
  </si>
  <si>
    <t>INSERTO FINITORE Ø 26,9</t>
  </si>
  <si>
    <t>FINITURA LAMATURA Ø 37,3</t>
  </si>
  <si>
    <t>INSERTO SGROSSATURA Ø 37,3</t>
  </si>
  <si>
    <t>PREFORO PER MASCHIATURA M20X1,5</t>
  </si>
  <si>
    <t>PREFORO PER MASCHIATURA M 2,5</t>
  </si>
  <si>
    <t>CUSPIDI PER FORO 26,6</t>
  </si>
  <si>
    <t>FRESA A FILETTARE M 2,5</t>
  </si>
  <si>
    <t>#1</t>
  </si>
  <si>
    <t>#2</t>
  </si>
  <si>
    <t>FRESA MD Ø 10</t>
  </si>
  <si>
    <t>UJDE1000A6AS KCSM15</t>
  </si>
  <si>
    <t>PINZA Ø 3 per fresa M2,5</t>
  </si>
  <si>
    <t>NIKKEN</t>
  </si>
  <si>
    <t>EMUGE</t>
  </si>
  <si>
    <t>INSERTO SEMIFINITURA Ø 37,3</t>
  </si>
  <si>
    <t>INOX</t>
  </si>
  <si>
    <t>FRESE A FILETTARE M2,5</t>
  </si>
  <si>
    <t>magazzino</t>
  </si>
  <si>
    <t>INCONEL</t>
  </si>
  <si>
    <t xml:space="preserve">SFERA </t>
  </si>
  <si>
    <t>INCONEL 1</t>
  </si>
  <si>
    <t>INCONEL 2</t>
  </si>
  <si>
    <t>A Magazzino</t>
  </si>
  <si>
    <t>FRESA A FILETTARE M 20X1,5</t>
  </si>
  <si>
    <t>Totale da ordinare</t>
  </si>
  <si>
    <t>Stima x 1</t>
  </si>
  <si>
    <t>Ut. Mancanti</t>
  </si>
  <si>
    <t>Ut.  Mancanti</t>
  </si>
  <si>
    <t>GF273706.0025</t>
  </si>
  <si>
    <t>SGROSSATURA IMPRONTA SEMISFERICA R 37</t>
  </si>
  <si>
    <t>FINITURA IMPRONTA SEMISFERICA R 37</t>
  </si>
  <si>
    <t xml:space="preserve">  PINZA MONTAGGIO FRESE A FILETTARE</t>
  </si>
  <si>
    <t>UT x 1,5</t>
  </si>
  <si>
    <t>ORDINE 1</t>
  </si>
  <si>
    <t>SFERA 1,5</t>
  </si>
  <si>
    <t>ORDINE 2</t>
  </si>
  <si>
    <t>SFERA 0,5</t>
  </si>
  <si>
    <t>SK16-3P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</si>
</sst>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/>
    <xf numFmtId="164" fontId="0" fillId="0" borderId="0" xfId="0" applyNumberFormat="1" applyFont="1" applyAlignment="1">
      <alignment horizontal="center"/>
    </xf>
    <xf numFmtId="0" fontId="0" fillId="0" borderId="2" xfId="0" applyFill="1" applyBorder="1" applyAlignment="1">
      <alignment horizontal="left" vertical="center" indent="1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4" fontId="0" fillId="0" borderId="2" xfId="0" applyNumberFormat="1" applyBorder="1"/>
    <xf numFmtId="0" fontId="0" fillId="0" borderId="2" xfId="0" applyBorder="1" applyAlignment="1">
      <alignment horizontal="left" vertical="center" indent="1"/>
    </xf>
    <xf numFmtId="0" fontId="1" fillId="0" borderId="2" xfId="0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2" borderId="2" xfId="0" applyNumberFormat="1" applyFill="1" applyBorder="1" applyAlignment="1">
      <alignment horizontal="center"/>
    </xf>
    <xf numFmtId="0" fontId="0" fillId="0" borderId="2" xfId="0" applyBorder="1"/>
    <xf numFmtId="0" fontId="0" fillId="4" borderId="2" xfId="0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4" borderId="2" xfId="0" applyFill="1" applyBorder="1"/>
    <xf numFmtId="0" fontId="0" fillId="3" borderId="2" xfId="0" applyFill="1" applyBorder="1"/>
    <xf numFmtId="0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4" fontId="2" fillId="0" borderId="2" xfId="0" applyNumberFormat="1" applyFont="1" applyFill="1" applyBorder="1" applyAlignment="1" applyProtection="1"/>
    <xf numFmtId="4" fontId="0" fillId="2" borderId="2" xfId="0" applyNumberFormat="1" applyFill="1" applyBorder="1"/>
    <xf numFmtId="0" fontId="0" fillId="0" borderId="2" xfId="0" applyBorder="1" applyAlignment="1">
      <alignment horizontal="left"/>
    </xf>
    <xf numFmtId="0" fontId="0" fillId="0" borderId="2" xfId="0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4" fontId="0" fillId="0" borderId="2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topLeftCell="A10" zoomScaleNormal="100" workbookViewId="0">
      <selection activeCell="D36" sqref="D36"/>
    </sheetView>
  </sheetViews>
  <sheetFormatPr defaultRowHeight="15" x14ac:dyDescent="0.25"/>
  <cols>
    <col min="1" max="2" width="8.85546875" style="3" bestFit="1" customWidth="1"/>
    <col min="3" max="3" width="12.140625" style="3" bestFit="1" customWidth="1"/>
    <col min="4" max="4" width="12.5703125" style="3" bestFit="1" customWidth="1"/>
    <col min="5" max="5" width="25.28515625" style="1" customWidth="1"/>
    <col min="6" max="6" width="32.28515625" bestFit="1" customWidth="1"/>
    <col min="7" max="7" width="42.28515625" bestFit="1" customWidth="1"/>
    <col min="8" max="8" width="13.85546875" style="1" bestFit="1" customWidth="1"/>
    <col min="9" max="9" width="27.85546875" style="5" bestFit="1" customWidth="1"/>
    <col min="10" max="10" width="7.5703125" style="4" bestFit="1" customWidth="1"/>
    <col min="11" max="11" width="12" style="4" bestFit="1" customWidth="1"/>
    <col min="12" max="12" width="10.28515625" style="3" bestFit="1" customWidth="1"/>
    <col min="13" max="13" width="10.28515625" customWidth="1"/>
  </cols>
  <sheetData>
    <row r="1" spans="1:13" s="2" customFormat="1" x14ac:dyDescent="0.25">
      <c r="A1" s="11" t="s">
        <v>51</v>
      </c>
      <c r="B1" s="11" t="s">
        <v>51</v>
      </c>
      <c r="C1" s="11" t="s">
        <v>33</v>
      </c>
      <c r="D1" s="11" t="s">
        <v>34</v>
      </c>
      <c r="E1" s="12" t="s">
        <v>5</v>
      </c>
      <c r="F1" s="13" t="s">
        <v>0</v>
      </c>
      <c r="G1" s="13" t="s">
        <v>25</v>
      </c>
      <c r="H1" s="21" t="s">
        <v>1</v>
      </c>
      <c r="I1" s="8" t="s">
        <v>4</v>
      </c>
      <c r="J1" s="22" t="s">
        <v>3</v>
      </c>
      <c r="K1" s="22" t="s">
        <v>2</v>
      </c>
      <c r="L1" s="11" t="s">
        <v>45</v>
      </c>
      <c r="M1" s="11" t="s">
        <v>45</v>
      </c>
    </row>
    <row r="2" spans="1:13" x14ac:dyDescent="0.25">
      <c r="A2" s="11" t="s">
        <v>41</v>
      </c>
      <c r="B2" s="11" t="s">
        <v>44</v>
      </c>
      <c r="C2" s="14" t="s">
        <v>52</v>
      </c>
      <c r="D2" s="14" t="s">
        <v>53</v>
      </c>
      <c r="E2" s="15" t="s">
        <v>43</v>
      </c>
      <c r="F2" s="16"/>
      <c r="G2" s="16"/>
      <c r="H2" s="21"/>
      <c r="I2" s="23"/>
      <c r="J2" s="9"/>
      <c r="K2" s="24" t="s">
        <v>48</v>
      </c>
      <c r="L2" s="14" t="s">
        <v>46</v>
      </c>
      <c r="M2" s="14" t="s">
        <v>47</v>
      </c>
    </row>
    <row r="3" spans="1:13" x14ac:dyDescent="0.25">
      <c r="A3" s="14"/>
      <c r="B3" s="14"/>
      <c r="C3" s="14"/>
      <c r="D3" s="14"/>
      <c r="E3" s="15"/>
      <c r="F3" s="16"/>
      <c r="G3" s="16"/>
      <c r="H3" s="7"/>
      <c r="I3" s="23"/>
      <c r="J3" s="9"/>
      <c r="K3" s="24"/>
      <c r="L3" s="14"/>
      <c r="M3" s="16"/>
    </row>
    <row r="4" spans="1:13" x14ac:dyDescent="0.25">
      <c r="A4" s="14">
        <v>1</v>
      </c>
      <c r="B4" s="14">
        <v>15</v>
      </c>
      <c r="C4" s="14">
        <f t="shared" ref="C4:C15" si="0">E4-A4-B4</f>
        <v>3</v>
      </c>
      <c r="D4" s="17">
        <f>(E4-B4-A4)-B4</f>
        <v>-12</v>
      </c>
      <c r="E4" s="15">
        <v>19</v>
      </c>
      <c r="F4" s="10" t="s">
        <v>17</v>
      </c>
      <c r="G4" s="10" t="s">
        <v>26</v>
      </c>
      <c r="H4" s="7" t="s">
        <v>24</v>
      </c>
      <c r="I4" s="8" t="s">
        <v>8</v>
      </c>
      <c r="J4" s="9">
        <v>9.3000000000000007</v>
      </c>
      <c r="K4" s="9">
        <f>J4*E4</f>
        <v>176.70000000000002</v>
      </c>
      <c r="L4" s="18">
        <v>0</v>
      </c>
      <c r="M4" s="16">
        <f>(A4+2*B4-E4)*J4</f>
        <v>111.60000000000001</v>
      </c>
    </row>
    <row r="5" spans="1:13" x14ac:dyDescent="0.25">
      <c r="A5" s="14">
        <v>1</v>
      </c>
      <c r="B5" s="14">
        <v>20</v>
      </c>
      <c r="C5" s="17">
        <f t="shared" si="0"/>
        <v>-11</v>
      </c>
      <c r="D5" s="17">
        <f t="shared" ref="D5:D14" si="1">(E5-B5-A5)-B5</f>
        <v>-31</v>
      </c>
      <c r="E5" s="15">
        <v>10</v>
      </c>
      <c r="F5" s="6" t="s">
        <v>35</v>
      </c>
      <c r="G5" s="6" t="s">
        <v>27</v>
      </c>
      <c r="H5" s="7" t="s">
        <v>24</v>
      </c>
      <c r="I5" s="8" t="s">
        <v>36</v>
      </c>
      <c r="J5" s="9">
        <v>45.7</v>
      </c>
      <c r="K5" s="9">
        <f t="shared" ref="K5:K15" si="2">J5*E5</f>
        <v>457</v>
      </c>
      <c r="L5" s="18">
        <f>ABS(J5*C5)</f>
        <v>502.70000000000005</v>
      </c>
      <c r="M5" s="16">
        <f t="shared" ref="M5:M14" si="3">(A5+2*B5-E5)*J5</f>
        <v>1416.7</v>
      </c>
    </row>
    <row r="6" spans="1:13" x14ac:dyDescent="0.25">
      <c r="A6" s="14">
        <v>3</v>
      </c>
      <c r="B6" s="14">
        <v>20</v>
      </c>
      <c r="C6" s="17">
        <f t="shared" si="0"/>
        <v>-6</v>
      </c>
      <c r="D6" s="17">
        <f t="shared" si="1"/>
        <v>-26</v>
      </c>
      <c r="E6" s="15">
        <v>17</v>
      </c>
      <c r="F6" s="10" t="s">
        <v>9</v>
      </c>
      <c r="G6" s="6" t="s">
        <v>40</v>
      </c>
      <c r="H6" s="7" t="s">
        <v>24</v>
      </c>
      <c r="I6" s="8" t="s">
        <v>6</v>
      </c>
      <c r="J6" s="9">
        <v>13.6</v>
      </c>
      <c r="K6" s="9">
        <f t="shared" si="2"/>
        <v>231.2</v>
      </c>
      <c r="L6" s="18">
        <f t="shared" ref="L6:L15" si="4">ABS(J6*C6)</f>
        <v>81.599999999999994</v>
      </c>
      <c r="M6" s="16">
        <f t="shared" si="3"/>
        <v>353.59999999999997</v>
      </c>
    </row>
    <row r="7" spans="1:13" x14ac:dyDescent="0.25">
      <c r="A7" s="14">
        <v>3</v>
      </c>
      <c r="B7" s="14">
        <v>20</v>
      </c>
      <c r="C7" s="27">
        <f t="shared" si="0"/>
        <v>14</v>
      </c>
      <c r="D7" s="17">
        <f t="shared" si="1"/>
        <v>-6</v>
      </c>
      <c r="E7" s="15">
        <v>37</v>
      </c>
      <c r="F7" s="10" t="s">
        <v>23</v>
      </c>
      <c r="G7" s="10" t="s">
        <v>28</v>
      </c>
      <c r="H7" s="7" t="s">
        <v>24</v>
      </c>
      <c r="I7" s="8" t="s">
        <v>10</v>
      </c>
      <c r="J7" s="9">
        <v>11.9</v>
      </c>
      <c r="K7" s="9">
        <f t="shared" si="2"/>
        <v>440.3</v>
      </c>
      <c r="L7" s="18">
        <f t="shared" si="4"/>
        <v>166.6</v>
      </c>
      <c r="M7" s="16">
        <f t="shared" si="3"/>
        <v>71.400000000000006</v>
      </c>
    </row>
    <row r="8" spans="1:13" x14ac:dyDescent="0.25">
      <c r="A8" s="14">
        <v>1</v>
      </c>
      <c r="B8" s="14">
        <v>2</v>
      </c>
      <c r="C8" s="14">
        <f t="shared" si="0"/>
        <v>0</v>
      </c>
      <c r="D8" s="17">
        <f t="shared" si="1"/>
        <v>-2</v>
      </c>
      <c r="E8" s="15">
        <v>3</v>
      </c>
      <c r="F8" s="10" t="s">
        <v>18</v>
      </c>
      <c r="G8" s="6" t="s">
        <v>29</v>
      </c>
      <c r="H8" s="7" t="s">
        <v>24</v>
      </c>
      <c r="I8" s="8" t="s">
        <v>11</v>
      </c>
      <c r="J8" s="9">
        <v>134.5</v>
      </c>
      <c r="K8" s="9">
        <f t="shared" si="2"/>
        <v>403.5</v>
      </c>
      <c r="L8" s="18">
        <f t="shared" si="4"/>
        <v>0</v>
      </c>
      <c r="M8" s="16">
        <f t="shared" si="3"/>
        <v>269</v>
      </c>
    </row>
    <row r="9" spans="1:13" x14ac:dyDescent="0.25">
      <c r="A9" s="14">
        <v>1</v>
      </c>
      <c r="B9" s="14">
        <v>10</v>
      </c>
      <c r="C9" s="14">
        <f t="shared" si="0"/>
        <v>8</v>
      </c>
      <c r="D9" s="17">
        <f t="shared" si="1"/>
        <v>-2</v>
      </c>
      <c r="E9" s="15">
        <v>19</v>
      </c>
      <c r="F9" s="10" t="s">
        <v>19</v>
      </c>
      <c r="G9" s="6" t="s">
        <v>30</v>
      </c>
      <c r="H9" s="7" t="s">
        <v>24</v>
      </c>
      <c r="I9" s="8" t="s">
        <v>12</v>
      </c>
      <c r="J9" s="9">
        <v>25.3</v>
      </c>
      <c r="K9" s="9">
        <f t="shared" si="2"/>
        <v>480.7</v>
      </c>
      <c r="L9" s="18">
        <f t="shared" si="4"/>
        <v>202.4</v>
      </c>
      <c r="M9" s="16">
        <f t="shared" si="3"/>
        <v>50.6</v>
      </c>
    </row>
    <row r="10" spans="1:13" x14ac:dyDescent="0.25">
      <c r="A10" s="14">
        <v>1</v>
      </c>
      <c r="B10" s="14">
        <v>20</v>
      </c>
      <c r="C10" s="17">
        <f t="shared" si="0"/>
        <v>-2</v>
      </c>
      <c r="D10" s="17">
        <f t="shared" si="1"/>
        <v>-22</v>
      </c>
      <c r="E10" s="15">
        <v>19</v>
      </c>
      <c r="F10" s="10" t="s">
        <v>20</v>
      </c>
      <c r="G10" s="10" t="s">
        <v>31</v>
      </c>
      <c r="H10" s="7" t="s">
        <v>24</v>
      </c>
      <c r="I10" s="8" t="s">
        <v>13</v>
      </c>
      <c r="J10" s="9">
        <v>174.3</v>
      </c>
      <c r="K10" s="9">
        <f t="shared" si="2"/>
        <v>3311.7000000000003</v>
      </c>
      <c r="L10" s="18">
        <f t="shared" si="4"/>
        <v>348.6</v>
      </c>
      <c r="M10" s="16">
        <f t="shared" si="3"/>
        <v>3834.6000000000004</v>
      </c>
    </row>
    <row r="11" spans="1:13" x14ac:dyDescent="0.25">
      <c r="A11" s="14">
        <v>1</v>
      </c>
      <c r="B11" s="14">
        <v>2</v>
      </c>
      <c r="C11" s="27">
        <f>E11-A11-B11</f>
        <v>0</v>
      </c>
      <c r="D11" s="17">
        <f>(E11-B11-A11)-B11</f>
        <v>-2</v>
      </c>
      <c r="E11" s="7">
        <v>3</v>
      </c>
      <c r="F11" s="10" t="s">
        <v>16</v>
      </c>
      <c r="G11" s="10" t="s">
        <v>55</v>
      </c>
      <c r="H11" s="7" t="s">
        <v>24</v>
      </c>
      <c r="I11" s="8" t="s">
        <v>7</v>
      </c>
      <c r="J11" s="9">
        <v>124.6</v>
      </c>
      <c r="K11" s="9">
        <f>J11*E11</f>
        <v>373.79999999999995</v>
      </c>
      <c r="L11" s="18">
        <f>ABS(J11*C11)</f>
        <v>0</v>
      </c>
      <c r="M11" s="16">
        <f>(A11+2*B11-E11)*J11</f>
        <v>249.2</v>
      </c>
    </row>
    <row r="12" spans="1:13" x14ac:dyDescent="0.25">
      <c r="A12" s="14">
        <v>1</v>
      </c>
      <c r="B12" s="14">
        <v>3</v>
      </c>
      <c r="C12" s="17">
        <f t="shared" si="0"/>
        <v>-1</v>
      </c>
      <c r="D12" s="17">
        <f t="shared" si="1"/>
        <v>-4</v>
      </c>
      <c r="E12" s="15">
        <v>3</v>
      </c>
      <c r="F12" s="10" t="s">
        <v>21</v>
      </c>
      <c r="G12" s="10" t="s">
        <v>56</v>
      </c>
      <c r="H12" s="7" t="s">
        <v>24</v>
      </c>
      <c r="I12" s="8" t="s">
        <v>14</v>
      </c>
      <c r="J12" s="9">
        <v>113.4</v>
      </c>
      <c r="K12" s="9">
        <f t="shared" si="2"/>
        <v>340.20000000000005</v>
      </c>
      <c r="L12" s="18">
        <f t="shared" si="4"/>
        <v>113.4</v>
      </c>
      <c r="M12" s="16">
        <f t="shared" si="3"/>
        <v>453.6</v>
      </c>
    </row>
    <row r="13" spans="1:13" x14ac:dyDescent="0.25">
      <c r="A13" s="14">
        <v>1</v>
      </c>
      <c r="B13" s="14">
        <v>1</v>
      </c>
      <c r="C13" s="27">
        <f t="shared" si="0"/>
        <v>0</v>
      </c>
      <c r="D13" s="17">
        <f t="shared" si="1"/>
        <v>-1</v>
      </c>
      <c r="E13" s="15">
        <v>2</v>
      </c>
      <c r="F13" s="10" t="s">
        <v>22</v>
      </c>
      <c r="G13" s="10" t="s">
        <v>49</v>
      </c>
      <c r="H13" s="7" t="s">
        <v>24</v>
      </c>
      <c r="I13" s="8" t="s">
        <v>15</v>
      </c>
      <c r="J13" s="9">
        <v>546.5</v>
      </c>
      <c r="K13" s="9">
        <f t="shared" si="2"/>
        <v>1093</v>
      </c>
      <c r="L13" s="18">
        <f t="shared" si="4"/>
        <v>0</v>
      </c>
      <c r="M13" s="16">
        <f t="shared" si="3"/>
        <v>546.5</v>
      </c>
    </row>
    <row r="14" spans="1:13" x14ac:dyDescent="0.25">
      <c r="A14" s="14">
        <v>1</v>
      </c>
      <c r="B14" s="14">
        <v>44</v>
      </c>
      <c r="C14" s="17">
        <f t="shared" si="0"/>
        <v>-38</v>
      </c>
      <c r="D14" s="17">
        <f t="shared" si="1"/>
        <v>-82</v>
      </c>
      <c r="E14" s="15">
        <v>7</v>
      </c>
      <c r="F14" s="10" t="s">
        <v>42</v>
      </c>
      <c r="G14" s="6" t="s">
        <v>32</v>
      </c>
      <c r="H14" s="7" t="s">
        <v>39</v>
      </c>
      <c r="I14" s="28" t="s">
        <v>54</v>
      </c>
      <c r="J14" s="9">
        <v>122.7</v>
      </c>
      <c r="K14" s="9">
        <f t="shared" si="2"/>
        <v>858.9</v>
      </c>
      <c r="L14" s="18">
        <f t="shared" si="4"/>
        <v>4662.6000000000004</v>
      </c>
      <c r="M14" s="16">
        <f t="shared" si="3"/>
        <v>10061.4</v>
      </c>
    </row>
    <row r="15" spans="1:13" x14ac:dyDescent="0.25">
      <c r="A15" s="14">
        <v>0</v>
      </c>
      <c r="B15" s="14">
        <v>4</v>
      </c>
      <c r="C15" s="17">
        <f t="shared" si="0"/>
        <v>-4</v>
      </c>
      <c r="D15" s="14">
        <v>0</v>
      </c>
      <c r="E15" s="7">
        <v>0</v>
      </c>
      <c r="F15" s="10" t="s">
        <v>37</v>
      </c>
      <c r="G15" s="16" t="s">
        <v>57</v>
      </c>
      <c r="H15" s="7" t="s">
        <v>38</v>
      </c>
      <c r="I15" s="8" t="s">
        <v>63</v>
      </c>
      <c r="J15" s="9">
        <v>70</v>
      </c>
      <c r="K15" s="9">
        <f t="shared" si="2"/>
        <v>0</v>
      </c>
      <c r="L15" s="18">
        <f t="shared" si="4"/>
        <v>280</v>
      </c>
      <c r="M15" s="16">
        <v>0</v>
      </c>
    </row>
    <row r="16" spans="1:13" x14ac:dyDescent="0.25">
      <c r="A16" s="14"/>
      <c r="B16" s="14"/>
      <c r="C16" s="14"/>
      <c r="D16" s="14"/>
      <c r="E16" s="7"/>
      <c r="F16" s="6"/>
      <c r="G16" s="16"/>
      <c r="H16" s="7"/>
      <c r="I16" s="8"/>
      <c r="J16" s="9"/>
      <c r="K16" s="9"/>
      <c r="L16" s="14"/>
      <c r="M16" s="16"/>
    </row>
    <row r="17" spans="1:13" x14ac:dyDescent="0.25">
      <c r="A17" s="14"/>
      <c r="B17" s="14"/>
      <c r="C17" s="14"/>
      <c r="D17" s="14"/>
      <c r="E17" s="7"/>
      <c r="F17" s="16"/>
      <c r="G17" s="16"/>
      <c r="H17" s="7"/>
      <c r="I17" s="8"/>
      <c r="J17" s="9" t="s">
        <v>2</v>
      </c>
      <c r="K17" s="25">
        <f>SUM(K4:K15)</f>
        <v>8167</v>
      </c>
      <c r="L17" s="17">
        <f>SUM(L4:L15)</f>
        <v>6357.9000000000005</v>
      </c>
      <c r="M17" s="19">
        <f>M19-L17</f>
        <v>11060.3</v>
      </c>
    </row>
    <row r="18" spans="1:13" x14ac:dyDescent="0.25">
      <c r="A18" s="14"/>
      <c r="B18" s="14"/>
      <c r="C18" s="14"/>
      <c r="D18" s="14"/>
      <c r="E18" s="7"/>
      <c r="F18" s="16"/>
      <c r="G18" s="16"/>
      <c r="H18" s="7"/>
      <c r="I18" s="8"/>
      <c r="J18" s="9"/>
      <c r="K18" s="9"/>
      <c r="L18" s="14"/>
      <c r="M18" s="16"/>
    </row>
    <row r="19" spans="1:13" x14ac:dyDescent="0.25">
      <c r="A19" s="14"/>
      <c r="B19" s="14"/>
      <c r="C19" s="14"/>
      <c r="D19" s="14"/>
      <c r="E19" s="7"/>
      <c r="F19" s="16"/>
      <c r="G19" s="16"/>
      <c r="H19" s="7"/>
      <c r="I19" s="8"/>
      <c r="J19" s="9"/>
      <c r="K19" s="26" t="s">
        <v>50</v>
      </c>
      <c r="L19" s="14"/>
      <c r="M19" s="20">
        <f>SUM(M4:M15)</f>
        <v>17418.2</v>
      </c>
    </row>
    <row r="23" spans="1:13" x14ac:dyDescent="0.25">
      <c r="A23" s="11" t="s">
        <v>51</v>
      </c>
      <c r="B23" s="11" t="s">
        <v>51</v>
      </c>
      <c r="C23" s="12" t="s">
        <v>5</v>
      </c>
      <c r="D23" s="7" t="s">
        <v>58</v>
      </c>
      <c r="E23" s="11" t="s">
        <v>34</v>
      </c>
      <c r="F23" s="13" t="s">
        <v>0</v>
      </c>
      <c r="G23" s="13" t="s">
        <v>25</v>
      </c>
      <c r="H23" s="21" t="s">
        <v>1</v>
      </c>
      <c r="I23" s="8" t="s">
        <v>4</v>
      </c>
      <c r="J23" s="22" t="s">
        <v>3</v>
      </c>
      <c r="K23" s="11" t="s">
        <v>59</v>
      </c>
      <c r="L23" s="14" t="s">
        <v>61</v>
      </c>
    </row>
    <row r="24" spans="1:13" x14ac:dyDescent="0.25">
      <c r="A24" s="11" t="s">
        <v>41</v>
      </c>
      <c r="B24" s="11" t="s">
        <v>44</v>
      </c>
      <c r="C24" s="15" t="s">
        <v>43</v>
      </c>
      <c r="D24" s="7"/>
      <c r="E24" s="14" t="s">
        <v>52</v>
      </c>
      <c r="F24" s="16"/>
      <c r="G24" s="16"/>
      <c r="H24" s="21"/>
      <c r="I24" s="23"/>
      <c r="J24" s="9"/>
      <c r="K24" s="14" t="s">
        <v>60</v>
      </c>
      <c r="L24" s="14" t="s">
        <v>62</v>
      </c>
    </row>
    <row r="25" spans="1:13" x14ac:dyDescent="0.25">
      <c r="A25" s="14"/>
      <c r="B25" s="14"/>
      <c r="C25" s="15"/>
      <c r="D25" s="7"/>
      <c r="E25" s="14"/>
      <c r="F25" s="16"/>
      <c r="G25" s="16"/>
      <c r="H25" s="7"/>
      <c r="I25" s="23"/>
      <c r="J25" s="9"/>
      <c r="K25" s="9"/>
      <c r="L25" s="14"/>
    </row>
    <row r="26" spans="1:13" x14ac:dyDescent="0.25">
      <c r="A26" s="14">
        <v>1</v>
      </c>
      <c r="B26" s="14">
        <v>15</v>
      </c>
      <c r="C26" s="15">
        <v>19</v>
      </c>
      <c r="D26" s="7">
        <v>10</v>
      </c>
      <c r="E26" s="14">
        <v>10</v>
      </c>
      <c r="F26" s="10" t="s">
        <v>17</v>
      </c>
      <c r="G26" s="10" t="s">
        <v>26</v>
      </c>
      <c r="H26" s="7" t="s">
        <v>24</v>
      </c>
      <c r="I26" s="8" t="s">
        <v>8</v>
      </c>
      <c r="J26" s="9">
        <v>9.3000000000000007</v>
      </c>
      <c r="K26" s="9">
        <f t="shared" ref="K26:K37" si="5">D26*J26</f>
        <v>93</v>
      </c>
      <c r="L26" s="14">
        <f>E26*J26</f>
        <v>93</v>
      </c>
    </row>
    <row r="27" spans="1:13" x14ac:dyDescent="0.25">
      <c r="A27" s="14">
        <v>1</v>
      </c>
      <c r="B27" s="14">
        <v>20</v>
      </c>
      <c r="C27" s="15">
        <v>10</v>
      </c>
      <c r="D27" s="7">
        <v>20</v>
      </c>
      <c r="E27" s="14">
        <f t="shared" ref="E27:E36" si="6">B27*2+A27-C27-D27</f>
        <v>11</v>
      </c>
      <c r="F27" s="6" t="s">
        <v>35</v>
      </c>
      <c r="G27" s="6" t="s">
        <v>27</v>
      </c>
      <c r="H27" s="7" t="s">
        <v>24</v>
      </c>
      <c r="I27" s="8" t="s">
        <v>36</v>
      </c>
      <c r="J27" s="9">
        <v>45.7</v>
      </c>
      <c r="K27" s="9">
        <f t="shared" si="5"/>
        <v>914</v>
      </c>
      <c r="L27" s="14">
        <f t="shared" ref="L27:L37" si="7">E27*J27</f>
        <v>502.70000000000005</v>
      </c>
    </row>
    <row r="28" spans="1:13" x14ac:dyDescent="0.25">
      <c r="A28" s="14">
        <v>3</v>
      </c>
      <c r="B28" s="14">
        <v>20</v>
      </c>
      <c r="C28" s="15">
        <v>17</v>
      </c>
      <c r="D28" s="7">
        <v>20</v>
      </c>
      <c r="E28" s="14">
        <v>10</v>
      </c>
      <c r="F28" s="10" t="s">
        <v>9</v>
      </c>
      <c r="G28" s="6" t="s">
        <v>40</v>
      </c>
      <c r="H28" s="7" t="s">
        <v>24</v>
      </c>
      <c r="I28" s="8" t="s">
        <v>6</v>
      </c>
      <c r="J28" s="9">
        <v>13.6</v>
      </c>
      <c r="K28" s="9">
        <f t="shared" si="5"/>
        <v>272</v>
      </c>
      <c r="L28" s="14">
        <f t="shared" si="7"/>
        <v>136</v>
      </c>
    </row>
    <row r="29" spans="1:13" x14ac:dyDescent="0.25">
      <c r="A29" s="14">
        <v>3</v>
      </c>
      <c r="B29" s="14">
        <v>20</v>
      </c>
      <c r="C29" s="15">
        <v>37</v>
      </c>
      <c r="D29" s="7">
        <v>0</v>
      </c>
      <c r="E29" s="14">
        <v>10</v>
      </c>
      <c r="F29" s="10" t="s">
        <v>23</v>
      </c>
      <c r="G29" s="10" t="s">
        <v>28</v>
      </c>
      <c r="H29" s="7" t="s">
        <v>24</v>
      </c>
      <c r="I29" s="8" t="s">
        <v>10</v>
      </c>
      <c r="J29" s="9">
        <v>11.9</v>
      </c>
      <c r="K29" s="9">
        <f t="shared" si="5"/>
        <v>0</v>
      </c>
      <c r="L29" s="14">
        <f t="shared" si="7"/>
        <v>119</v>
      </c>
    </row>
    <row r="30" spans="1:13" x14ac:dyDescent="0.25">
      <c r="A30" s="14">
        <v>1</v>
      </c>
      <c r="B30" s="14">
        <v>2</v>
      </c>
      <c r="C30" s="15">
        <v>3</v>
      </c>
      <c r="D30" s="7">
        <v>0</v>
      </c>
      <c r="E30" s="14">
        <f t="shared" si="6"/>
        <v>2</v>
      </c>
      <c r="F30" s="10" t="s">
        <v>18</v>
      </c>
      <c r="G30" s="6" t="s">
        <v>29</v>
      </c>
      <c r="H30" s="7" t="s">
        <v>24</v>
      </c>
      <c r="I30" s="8" t="s">
        <v>11</v>
      </c>
      <c r="J30" s="9">
        <v>134.5</v>
      </c>
      <c r="K30" s="9">
        <f t="shared" si="5"/>
        <v>0</v>
      </c>
      <c r="L30" s="14">
        <f t="shared" si="7"/>
        <v>269</v>
      </c>
    </row>
    <row r="31" spans="1:13" x14ac:dyDescent="0.25">
      <c r="A31" s="14">
        <v>1</v>
      </c>
      <c r="B31" s="14">
        <v>10</v>
      </c>
      <c r="C31" s="15">
        <v>19</v>
      </c>
      <c r="D31" s="7">
        <v>0</v>
      </c>
      <c r="E31" s="14">
        <v>0</v>
      </c>
      <c r="F31" s="10" t="s">
        <v>19</v>
      </c>
      <c r="G31" s="6" t="s">
        <v>30</v>
      </c>
      <c r="H31" s="7" t="s">
        <v>24</v>
      </c>
      <c r="I31" s="8" t="s">
        <v>12</v>
      </c>
      <c r="J31" s="9">
        <v>25.3</v>
      </c>
      <c r="K31" s="9">
        <f t="shared" si="5"/>
        <v>0</v>
      </c>
      <c r="L31" s="14">
        <f t="shared" si="7"/>
        <v>0</v>
      </c>
    </row>
    <row r="32" spans="1:13" x14ac:dyDescent="0.25">
      <c r="A32" s="14">
        <v>1</v>
      </c>
      <c r="B32" s="14">
        <v>20</v>
      </c>
      <c r="C32" s="15">
        <v>19</v>
      </c>
      <c r="D32" s="7">
        <v>10</v>
      </c>
      <c r="E32" s="14">
        <f t="shared" si="6"/>
        <v>12</v>
      </c>
      <c r="F32" s="10" t="s">
        <v>20</v>
      </c>
      <c r="G32" s="10" t="s">
        <v>31</v>
      </c>
      <c r="H32" s="7" t="s">
        <v>24</v>
      </c>
      <c r="I32" s="8" t="s">
        <v>13</v>
      </c>
      <c r="J32" s="9">
        <v>174.3</v>
      </c>
      <c r="K32" s="9">
        <f t="shared" si="5"/>
        <v>1743</v>
      </c>
      <c r="L32" s="14">
        <f t="shared" si="7"/>
        <v>2091.6000000000004</v>
      </c>
    </row>
    <row r="33" spans="1:12" x14ac:dyDescent="0.25">
      <c r="A33" s="14">
        <v>1</v>
      </c>
      <c r="B33" s="14">
        <v>2</v>
      </c>
      <c r="C33" s="7">
        <v>3</v>
      </c>
      <c r="D33" s="7">
        <v>2</v>
      </c>
      <c r="E33" s="14">
        <f t="shared" si="6"/>
        <v>0</v>
      </c>
      <c r="F33" s="10" t="s">
        <v>16</v>
      </c>
      <c r="G33" s="10" t="s">
        <v>55</v>
      </c>
      <c r="H33" s="7" t="s">
        <v>24</v>
      </c>
      <c r="I33" s="8" t="s">
        <v>7</v>
      </c>
      <c r="J33" s="9">
        <v>124.6</v>
      </c>
      <c r="K33" s="9">
        <f t="shared" si="5"/>
        <v>249.2</v>
      </c>
      <c r="L33" s="14">
        <f t="shared" si="7"/>
        <v>0</v>
      </c>
    </row>
    <row r="34" spans="1:12" x14ac:dyDescent="0.25">
      <c r="A34" s="14">
        <v>1</v>
      </c>
      <c r="B34" s="14">
        <v>3</v>
      </c>
      <c r="C34" s="15">
        <v>3</v>
      </c>
      <c r="D34" s="7">
        <v>4</v>
      </c>
      <c r="E34" s="14">
        <f t="shared" si="6"/>
        <v>0</v>
      </c>
      <c r="F34" s="10" t="s">
        <v>21</v>
      </c>
      <c r="G34" s="10" t="s">
        <v>56</v>
      </c>
      <c r="H34" s="7" t="s">
        <v>24</v>
      </c>
      <c r="I34" s="8" t="s">
        <v>14</v>
      </c>
      <c r="J34" s="9">
        <v>113.4</v>
      </c>
      <c r="K34" s="9">
        <f t="shared" si="5"/>
        <v>453.6</v>
      </c>
      <c r="L34" s="14">
        <f t="shared" si="7"/>
        <v>0</v>
      </c>
    </row>
    <row r="35" spans="1:12" x14ac:dyDescent="0.25">
      <c r="A35" s="14">
        <v>1</v>
      </c>
      <c r="B35" s="14">
        <v>1</v>
      </c>
      <c r="C35" s="15">
        <v>2</v>
      </c>
      <c r="D35" s="7">
        <v>0</v>
      </c>
      <c r="E35" s="14">
        <v>0</v>
      </c>
      <c r="F35" s="10" t="s">
        <v>22</v>
      </c>
      <c r="G35" s="10" t="s">
        <v>49</v>
      </c>
      <c r="H35" s="7" t="s">
        <v>24</v>
      </c>
      <c r="I35" s="8" t="s">
        <v>15</v>
      </c>
      <c r="J35" s="9">
        <v>546.5</v>
      </c>
      <c r="K35" s="9">
        <f t="shared" si="5"/>
        <v>0</v>
      </c>
      <c r="L35" s="14">
        <f t="shared" si="7"/>
        <v>0</v>
      </c>
    </row>
    <row r="36" spans="1:12" x14ac:dyDescent="0.25">
      <c r="A36" s="14">
        <v>1</v>
      </c>
      <c r="B36" s="14">
        <v>44</v>
      </c>
      <c r="C36" s="15">
        <v>6</v>
      </c>
      <c r="D36" s="7">
        <v>50</v>
      </c>
      <c r="E36" s="14">
        <f t="shared" si="6"/>
        <v>33</v>
      </c>
      <c r="F36" s="10" t="s">
        <v>42</v>
      </c>
      <c r="G36" s="6" t="s">
        <v>32</v>
      </c>
      <c r="H36" s="7" t="s">
        <v>39</v>
      </c>
      <c r="I36" s="8" t="s">
        <v>54</v>
      </c>
      <c r="J36" s="9">
        <v>122.7</v>
      </c>
      <c r="K36" s="9">
        <f t="shared" si="5"/>
        <v>6135</v>
      </c>
      <c r="L36" s="14">
        <f t="shared" si="7"/>
        <v>4049.1</v>
      </c>
    </row>
    <row r="37" spans="1:12" x14ac:dyDescent="0.25">
      <c r="A37" s="14">
        <v>0</v>
      </c>
      <c r="B37" s="14">
        <v>4</v>
      </c>
      <c r="C37" s="7">
        <v>0</v>
      </c>
      <c r="D37" s="7">
        <v>5</v>
      </c>
      <c r="E37" s="14">
        <v>0</v>
      </c>
      <c r="F37" s="10" t="s">
        <v>37</v>
      </c>
      <c r="G37" s="16" t="s">
        <v>57</v>
      </c>
      <c r="H37" s="7" t="s">
        <v>38</v>
      </c>
      <c r="I37" s="8" t="s">
        <v>63</v>
      </c>
      <c r="J37" s="9">
        <v>70</v>
      </c>
      <c r="K37" s="9">
        <f t="shared" si="5"/>
        <v>350</v>
      </c>
      <c r="L37" s="14">
        <f t="shared" si="7"/>
        <v>0</v>
      </c>
    </row>
    <row r="38" spans="1:12" x14ac:dyDescent="0.25">
      <c r="A38" s="14"/>
      <c r="B38" s="14"/>
      <c r="C38" s="7"/>
      <c r="D38" s="7"/>
      <c r="E38" s="14"/>
      <c r="F38" s="10"/>
      <c r="G38" s="16"/>
      <c r="H38" s="7"/>
      <c r="I38" s="8"/>
      <c r="J38" s="9"/>
      <c r="K38" s="9"/>
      <c r="L38" s="14"/>
    </row>
    <row r="39" spans="1:12" x14ac:dyDescent="0.25">
      <c r="A39" s="14"/>
      <c r="B39" s="14"/>
      <c r="C39" s="7"/>
      <c r="D39" s="7"/>
      <c r="E39" s="14"/>
      <c r="F39" s="10"/>
      <c r="G39" s="16"/>
      <c r="H39" s="7"/>
      <c r="I39" s="8"/>
      <c r="J39" s="9"/>
      <c r="K39" s="9"/>
      <c r="L39" s="14"/>
    </row>
    <row r="40" spans="1:12" x14ac:dyDescent="0.25">
      <c r="A40" s="14"/>
      <c r="B40" s="14"/>
      <c r="C40" s="7"/>
      <c r="D40" s="7"/>
      <c r="E40" s="14"/>
      <c r="F40" s="10"/>
      <c r="G40" s="16"/>
      <c r="H40" s="7"/>
      <c r="I40" s="8"/>
      <c r="J40" s="9"/>
      <c r="K40" s="9"/>
      <c r="L40" s="14"/>
    </row>
    <row r="41" spans="1:12" x14ac:dyDescent="0.25">
      <c r="A41" s="14"/>
      <c r="B41" s="14"/>
      <c r="C41" s="7"/>
      <c r="D41" s="7"/>
      <c r="E41" s="14"/>
      <c r="F41" s="6"/>
      <c r="G41" s="16"/>
      <c r="H41" s="7"/>
      <c r="I41" s="8"/>
      <c r="J41" s="9"/>
      <c r="K41" s="9"/>
      <c r="L41" s="14"/>
    </row>
    <row r="42" spans="1:12" x14ac:dyDescent="0.25">
      <c r="A42" s="14"/>
      <c r="B42" s="14"/>
      <c r="C42" s="7"/>
      <c r="D42" s="7"/>
      <c r="E42" s="14"/>
      <c r="F42" s="16"/>
      <c r="G42" s="16"/>
      <c r="H42" s="7"/>
      <c r="I42" s="8"/>
      <c r="J42" s="9" t="s">
        <v>2</v>
      </c>
      <c r="K42" s="9">
        <f>SUM(K26:K37)</f>
        <v>10209.799999999999</v>
      </c>
      <c r="L42" s="14">
        <f>SUM(L26:L37)</f>
        <v>7260.4</v>
      </c>
    </row>
    <row r="43" spans="1:12" x14ac:dyDescent="0.25">
      <c r="A43" s="14"/>
      <c r="B43" s="14"/>
      <c r="C43" s="14"/>
      <c r="D43" s="14"/>
      <c r="E43" s="14"/>
      <c r="F43" s="16"/>
      <c r="G43" s="16"/>
      <c r="H43" s="7"/>
      <c r="I43" s="8"/>
      <c r="J43" s="9"/>
      <c r="K43" s="9"/>
      <c r="L43" s="14"/>
    </row>
    <row r="44" spans="1:12" x14ac:dyDescent="0.25">
      <c r="A44" s="14"/>
      <c r="B44" s="14"/>
      <c r="C44" s="14"/>
      <c r="D44" s="14"/>
      <c r="E44" s="7"/>
      <c r="F44" s="16"/>
      <c r="G44" s="16"/>
      <c r="H44" s="7"/>
      <c r="I44" s="8"/>
      <c r="J44" s="9"/>
      <c r="K44" s="9"/>
      <c r="L44" s="29">
        <f>K42+L42</f>
        <v>17470.199999999997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6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2019-04-02T12:02:21Z</dcterms:modified>
</cp:coreProperties>
</file>